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ryhma-my.sharepoint.com/personal/johan_aspegren_sok_fi/Documents/Private/KoG/2023-2024/"/>
    </mc:Choice>
  </mc:AlternateContent>
  <xr:revisionPtr revIDLastSave="13" documentId="8_{B6E19D20-CEBF-4CB8-BEDA-B523B420FEDC}" xr6:coauthVersionLast="47" xr6:coauthVersionMax="47" xr10:uidLastSave="{3A9DD3D1-B87F-4E4B-9804-803775024ACA}"/>
  <bookViews>
    <workbookView xWindow="-110" yWindow="-110" windowWidth="19420" windowHeight="10420" xr2:uid="{AD006EDC-5ADC-4729-9056-BC9BF23F7902}"/>
  </bookViews>
  <sheets>
    <sheet name="BUDJETTI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2" i="1" l="1"/>
  <c r="G42" i="1" s="1"/>
  <c r="H42" i="1" s="1"/>
  <c r="I42" i="1" s="1"/>
  <c r="J42" i="1" s="1"/>
  <c r="G25" i="1"/>
  <c r="G34" i="1" s="1"/>
  <c r="F25" i="1"/>
  <c r="F38" i="1" s="1"/>
  <c r="J23" i="1"/>
  <c r="I23" i="1"/>
  <c r="H23" i="1"/>
  <c r="H25" i="1" s="1"/>
  <c r="G23" i="1"/>
  <c r="F23" i="1"/>
  <c r="E23" i="1"/>
  <c r="D23" i="1"/>
  <c r="C23" i="1"/>
  <c r="B23" i="1"/>
  <c r="J14" i="1"/>
  <c r="J25" i="1" s="1"/>
  <c r="I14" i="1"/>
  <c r="I25" i="1" s="1"/>
  <c r="H14" i="1"/>
  <c r="G14" i="1"/>
  <c r="F14" i="1"/>
  <c r="E14" i="1"/>
  <c r="E25" i="1" s="1"/>
  <c r="D14" i="1"/>
  <c r="D25" i="1" s="1"/>
  <c r="C14" i="1"/>
  <c r="C25" i="1" s="1"/>
  <c r="B14" i="1"/>
  <c r="B25" i="1" s="1"/>
  <c r="F34" i="1" l="1"/>
  <c r="F41" i="1" s="1"/>
  <c r="D38" i="1"/>
  <c r="D34" i="1"/>
  <c r="I38" i="1"/>
  <c r="I34" i="1"/>
  <c r="I41" i="1" s="1"/>
  <c r="B38" i="1"/>
  <c r="B34" i="1"/>
  <c r="C38" i="1"/>
  <c r="C34" i="1"/>
  <c r="E34" i="1"/>
  <c r="E38" i="1"/>
  <c r="H38" i="1"/>
  <c r="H34" i="1"/>
  <c r="H41" i="1" s="1"/>
  <c r="J38" i="1"/>
  <c r="J34" i="1"/>
  <c r="G38" i="1"/>
  <c r="F42" i="1"/>
  <c r="J41" i="1" l="1"/>
</calcChain>
</file>

<file path=xl/sharedStrings.xml><?xml version="1.0" encoding="utf-8"?>
<sst xmlns="http://schemas.openxmlformats.org/spreadsheetml/2006/main" count="39" uniqueCount="35">
  <si>
    <t>Kokkolan Golf- Gamlakarleby Golf Ry</t>
  </si>
  <si>
    <t xml:space="preserve">Toteutuma </t>
  </si>
  <si>
    <t xml:space="preserve">Tavoite </t>
  </si>
  <si>
    <t>Toteutuma</t>
  </si>
  <si>
    <t>Budjetti</t>
  </si>
  <si>
    <t>Toteuma</t>
  </si>
  <si>
    <t>Tuotot:</t>
  </si>
  <si>
    <t>Kilpailumaksut</t>
  </si>
  <si>
    <t>Greenfeemaksut</t>
  </si>
  <si>
    <t>Harjoitusrata</t>
  </si>
  <si>
    <t>Simulaattori</t>
  </si>
  <si>
    <t>Mainostuotot/yhteistyökumppanuudet</t>
  </si>
  <si>
    <t>Jäsen- ja kenttämaksut</t>
  </si>
  <si>
    <t>Muut tuotot</t>
  </si>
  <si>
    <t>Ravintolamyynti</t>
  </si>
  <si>
    <t>Satunnaiset tuotot/avustukset</t>
  </si>
  <si>
    <t xml:space="preserve"> </t>
  </si>
  <si>
    <t>Tuotot yhteensä</t>
  </si>
  <si>
    <t>Kulut:</t>
  </si>
  <si>
    <t xml:space="preserve">Henkilöstökulut </t>
  </si>
  <si>
    <t>Ravintolan materiaalikulut</t>
  </si>
  <si>
    <t>Muut kulut</t>
  </si>
  <si>
    <t>Kulut yhteensä</t>
  </si>
  <si>
    <t>Tuotto-/kulujäämä 1</t>
  </si>
  <si>
    <t>Rahoituskulut</t>
  </si>
  <si>
    <t xml:space="preserve">Lainan lyhennykset </t>
  </si>
  <si>
    <t>Verot</t>
  </si>
  <si>
    <t>Käyttöpääoman muutos +-</t>
  </si>
  <si>
    <t>Investoinnit</t>
  </si>
  <si>
    <t>Lainan nostot</t>
  </si>
  <si>
    <t>Kaiken toiminnan kassavirta</t>
  </si>
  <si>
    <t>Poistot</t>
  </si>
  <si>
    <t>Toiminnan näytetty tulos</t>
  </si>
  <si>
    <t>Rahatilanne kauden/kuukauden lopussa</t>
  </si>
  <si>
    <t>Lainatilanne kauden/kuukauden lopussa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</si>
</sst>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4" fillId="0" borderId="1" xfId="0" applyFont="1" applyBorder="1" applyAlignment="1">
      <alignment horizontal="left"/>
    </xf>
    <xf numFmtId="0" fontId="4" fillId="0" borderId="0" xfId="0" applyFont="1"/>
    <xf numFmtId="0" fontId="5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2" borderId="0" xfId="0" applyFont="1" applyFill="1" applyAlignment="1">
      <alignment horizontal="left"/>
    </xf>
    <xf numFmtId="1" fontId="4" fillId="0" borderId="6" xfId="0" applyNumberFormat="1" applyFont="1" applyBorder="1" applyAlignment="1">
      <alignment horizontal="left"/>
    </xf>
    <xf numFmtId="0" fontId="6" fillId="0" borderId="0" xfId="0" applyFont="1" applyAlignment="1">
      <alignment horizontal="left"/>
    </xf>
    <xf numFmtId="1" fontId="5" fillId="0" borderId="7" xfId="0" applyNumberFormat="1" applyFont="1" applyBorder="1" applyAlignment="1">
      <alignment horizontal="left"/>
    </xf>
    <xf numFmtId="0" fontId="4" fillId="0" borderId="6" xfId="0" applyFont="1" applyBorder="1" applyAlignment="1">
      <alignment horizontal="left"/>
    </xf>
    <xf numFmtId="1" fontId="4" fillId="0" borderId="8" xfId="0" applyNumberFormat="1" applyFont="1" applyBorder="1" applyAlignment="1">
      <alignment horizontal="left"/>
    </xf>
    <xf numFmtId="1" fontId="4" fillId="0" borderId="0" xfId="0" applyNumberFormat="1" applyFont="1" applyAlignment="1">
      <alignment horizontal="left"/>
    </xf>
    <xf numFmtId="1" fontId="4" fillId="2" borderId="0" xfId="0" applyNumberFormat="1" applyFont="1" applyFill="1" applyAlignment="1">
      <alignment horizontal="left"/>
    </xf>
    <xf numFmtId="0" fontId="7" fillId="0" borderId="0" xfId="0" applyFont="1"/>
    <xf numFmtId="0" fontId="8" fillId="0" borderId="0" xfId="0" applyFont="1"/>
    <xf numFmtId="0" fontId="0" fillId="2" borderId="0" xfId="0" applyFill="1"/>
    <xf numFmtId="0" fontId="6" fillId="0" borderId="0" xfId="0" applyFont="1"/>
    <xf numFmtId="3" fontId="7" fillId="0" borderId="9" xfId="0" applyNumberFormat="1" applyFont="1" applyBorder="1"/>
    <xf numFmtId="3" fontId="9" fillId="0" borderId="9" xfId="0" applyNumberFormat="1" applyFont="1" applyBorder="1"/>
    <xf numFmtId="3" fontId="7" fillId="0" borderId="10" xfId="0" applyNumberFormat="1" applyFont="1" applyBorder="1"/>
    <xf numFmtId="3" fontId="0" fillId="2" borderId="11" xfId="0" applyNumberFormat="1" applyFill="1" applyBorder="1"/>
    <xf numFmtId="3" fontId="7" fillId="0" borderId="0" xfId="0" applyNumberFormat="1" applyFont="1"/>
    <xf numFmtId="3" fontId="0" fillId="0" borderId="9" xfId="0" applyNumberFormat="1" applyBorder="1"/>
    <xf numFmtId="3" fontId="0" fillId="0" borderId="0" xfId="0" applyNumberFormat="1"/>
    <xf numFmtId="0" fontId="5" fillId="0" borderId="0" xfId="0" applyFont="1"/>
    <xf numFmtId="3" fontId="10" fillId="0" borderId="9" xfId="0" applyNumberFormat="1" applyFont="1" applyBorder="1"/>
    <xf numFmtId="3" fontId="10" fillId="2" borderId="9" xfId="0" applyNumberFormat="1" applyFont="1" applyFill="1" applyBorder="1"/>
    <xf numFmtId="3" fontId="10" fillId="0" borderId="0" xfId="0" applyNumberFormat="1" applyFont="1"/>
    <xf numFmtId="3" fontId="0" fillId="0" borderId="10" xfId="0" applyNumberFormat="1" applyBorder="1"/>
    <xf numFmtId="3" fontId="11" fillId="0" borderId="9" xfId="0" applyNumberFormat="1" applyFont="1" applyBorder="1"/>
    <xf numFmtId="3" fontId="11" fillId="0" borderId="0" xfId="0" applyNumberFormat="1" applyFont="1"/>
    <xf numFmtId="3" fontId="12" fillId="0" borderId="9" xfId="0" applyNumberFormat="1" applyFont="1" applyBorder="1"/>
    <xf numFmtId="3" fontId="13" fillId="0" borderId="9" xfId="0" applyNumberFormat="1" applyFont="1" applyBorder="1"/>
    <xf numFmtId="3" fontId="14" fillId="0" borderId="9" xfId="0" applyNumberFormat="1" applyFont="1" applyBorder="1"/>
    <xf numFmtId="164" fontId="9" fillId="0" borderId="9" xfId="1" applyNumberFormat="1" applyFont="1" applyFill="1" applyBorder="1"/>
    <xf numFmtId="164" fontId="10" fillId="0" borderId="0" xfId="1" applyNumberFormat="1" applyFont="1" applyFill="1" applyBorder="1"/>
    <xf numFmtId="164" fontId="12" fillId="0" borderId="0" xfId="1" applyNumberFormat="1" applyFont="1" applyFill="1" applyBorder="1"/>
    <xf numFmtId="164" fontId="12" fillId="0" borderId="9" xfId="1" applyNumberFormat="1" applyFont="1" applyFill="1" applyBorder="1"/>
    <xf numFmtId="164" fontId="10" fillId="0" borderId="9" xfId="1" applyNumberFormat="1" applyFont="1" applyFill="1" applyBorder="1"/>
    <xf numFmtId="164" fontId="10" fillId="2" borderId="9" xfId="1" applyNumberFormat="1" applyFont="1" applyFill="1" applyBorder="1"/>
    <xf numFmtId="164" fontId="0" fillId="0" borderId="0" xfId="0" applyNumberFormat="1"/>
    <xf numFmtId="3" fontId="11" fillId="0" borderId="10" xfId="0" applyNumberFormat="1" applyFont="1" applyBorder="1"/>
    <xf numFmtId="0" fontId="2" fillId="0" borderId="0" xfId="0" applyFont="1"/>
    <xf numFmtId="3" fontId="15" fillId="0" borderId="9" xfId="0" applyNumberFormat="1" applyFont="1" applyBorder="1"/>
    <xf numFmtId="3" fontId="10" fillId="0" borderId="10" xfId="0" applyNumberFormat="1" applyFont="1" applyBorder="1"/>
    <xf numFmtId="164" fontId="3" fillId="2" borderId="0" xfId="0" applyNumberFormat="1" applyFont="1" applyFill="1"/>
    <xf numFmtId="164" fontId="15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F4F15-FA96-4150-8C17-77683F45CF1B}">
  <dimension ref="A1:M45"/>
  <sheetViews>
    <sheetView tabSelected="1" zoomScale="80" zoomScaleNormal="80" workbookViewId="0">
      <pane xSplit="6" ySplit="2" topLeftCell="G4" activePane="bottomRight" state="frozen"/>
      <selection activeCell="L17" sqref="L17"/>
      <selection pane="topRight" activeCell="L17" sqref="L17"/>
      <selection pane="bottomLeft" activeCell="L17" sqref="L17"/>
      <selection pane="bottomRight" activeCell="I32" sqref="I32"/>
    </sheetView>
  </sheetViews>
  <sheetFormatPr defaultRowHeight="14.5" x14ac:dyDescent="0.35"/>
  <cols>
    <col min="1" max="1" width="41.7265625" bestFit="1" customWidth="1"/>
    <col min="2" max="2" width="13.453125" hidden="1" customWidth="1"/>
    <col min="3" max="3" width="17.26953125" hidden="1" customWidth="1"/>
    <col min="4" max="4" width="14.54296875" style="45" hidden="1" customWidth="1"/>
    <col min="5" max="5" width="12" hidden="1" customWidth="1"/>
    <col min="6" max="6" width="8.7265625" hidden="1" customWidth="1"/>
    <col min="7" max="7" width="13" customWidth="1"/>
    <col min="8" max="8" width="12.54296875" hidden="1" customWidth="1"/>
    <col min="9" max="9" width="12.7265625" customWidth="1"/>
    <col min="10" max="10" width="9.54296875" style="18" bestFit="1" customWidth="1"/>
    <col min="12" max="22" width="9.1796875" customWidth="1"/>
  </cols>
  <sheetData>
    <row r="1" spans="1:11" ht="15.65" customHeight="1" x14ac:dyDescent="0.35">
      <c r="A1" s="1" t="s">
        <v>0</v>
      </c>
      <c r="B1" s="2" t="s">
        <v>1</v>
      </c>
      <c r="C1" s="2" t="s">
        <v>2</v>
      </c>
      <c r="D1" s="3" t="s">
        <v>3</v>
      </c>
      <c r="E1" s="4" t="s">
        <v>3</v>
      </c>
      <c r="F1" s="5" t="s">
        <v>4</v>
      </c>
      <c r="G1" s="1" t="s">
        <v>3</v>
      </c>
      <c r="H1" s="6" t="s">
        <v>4</v>
      </c>
      <c r="I1" s="7" t="s">
        <v>5</v>
      </c>
      <c r="J1" s="8" t="s">
        <v>4</v>
      </c>
      <c r="K1" s="7"/>
    </row>
    <row r="2" spans="1:11" ht="16" thickBot="1" x14ac:dyDescent="0.4">
      <c r="A2" s="9"/>
      <c r="B2" s="10">
        <v>2019</v>
      </c>
      <c r="C2" s="10">
        <v>2020</v>
      </c>
      <c r="D2" s="11">
        <v>2021</v>
      </c>
      <c r="E2" s="9">
        <v>2022</v>
      </c>
      <c r="F2" s="9">
        <v>2023</v>
      </c>
      <c r="G2" s="12">
        <v>2023</v>
      </c>
      <c r="H2" s="13">
        <v>2024</v>
      </c>
      <c r="I2" s="14">
        <v>2024</v>
      </c>
      <c r="J2" s="15">
        <v>2025</v>
      </c>
      <c r="K2" s="7"/>
    </row>
    <row r="3" spans="1:11" hidden="1" x14ac:dyDescent="0.35">
      <c r="A3" s="16"/>
      <c r="B3" s="16"/>
      <c r="C3" s="16"/>
      <c r="D3" s="17"/>
    </row>
    <row r="4" spans="1:11" x14ac:dyDescent="0.35">
      <c r="A4" s="19" t="s">
        <v>6</v>
      </c>
      <c r="B4" s="16"/>
      <c r="C4" s="16"/>
      <c r="D4" s="17"/>
    </row>
    <row r="5" spans="1:11" x14ac:dyDescent="0.35">
      <c r="A5" s="16" t="s">
        <v>7</v>
      </c>
      <c r="B5" s="20">
        <v>39000</v>
      </c>
      <c r="C5" s="20">
        <v>50000</v>
      </c>
      <c r="D5" s="21">
        <v>90000</v>
      </c>
      <c r="E5" s="20">
        <v>45000</v>
      </c>
      <c r="F5" s="20">
        <v>45000</v>
      </c>
      <c r="G5" s="20">
        <v>58000</v>
      </c>
      <c r="H5" s="20">
        <v>60000</v>
      </c>
      <c r="I5" s="22">
        <v>67000</v>
      </c>
      <c r="J5" s="23">
        <v>60000</v>
      </c>
      <c r="K5" s="24"/>
    </row>
    <row r="6" spans="1:11" x14ac:dyDescent="0.35">
      <c r="A6" s="16" t="s">
        <v>8</v>
      </c>
      <c r="B6" s="20">
        <v>43000</v>
      </c>
      <c r="C6" s="20">
        <v>47000</v>
      </c>
      <c r="D6" s="21">
        <v>50000</v>
      </c>
      <c r="E6" s="20">
        <v>37000</v>
      </c>
      <c r="F6" s="20">
        <v>40000</v>
      </c>
      <c r="G6" s="20">
        <v>48000</v>
      </c>
      <c r="H6" s="20">
        <v>50000</v>
      </c>
      <c r="I6" s="22">
        <v>54000</v>
      </c>
      <c r="J6" s="23">
        <v>54000</v>
      </c>
      <c r="K6" s="24"/>
    </row>
    <row r="7" spans="1:11" x14ac:dyDescent="0.35">
      <c r="A7" s="16" t="s">
        <v>9</v>
      </c>
      <c r="B7" s="20">
        <v>11000</v>
      </c>
      <c r="C7" s="20">
        <v>14000</v>
      </c>
      <c r="D7" s="21">
        <v>24000</v>
      </c>
      <c r="E7" s="20">
        <v>19000</v>
      </c>
      <c r="F7" s="20">
        <v>20000</v>
      </c>
      <c r="G7" s="20">
        <v>26000</v>
      </c>
      <c r="H7" s="20">
        <v>26000</v>
      </c>
      <c r="I7" s="22">
        <v>28000</v>
      </c>
      <c r="J7" s="23">
        <v>33000</v>
      </c>
      <c r="K7" s="24"/>
    </row>
    <row r="8" spans="1:11" x14ac:dyDescent="0.35">
      <c r="A8" s="16" t="s">
        <v>10</v>
      </c>
      <c r="B8" s="20"/>
      <c r="C8" s="20"/>
      <c r="D8" s="21">
        <v>10000</v>
      </c>
      <c r="E8" s="25">
        <v>6000</v>
      </c>
      <c r="F8" s="25">
        <v>8000</v>
      </c>
      <c r="G8" s="25">
        <v>6000</v>
      </c>
      <c r="H8" s="25">
        <v>6000</v>
      </c>
      <c r="I8" s="24">
        <v>7000</v>
      </c>
      <c r="J8" s="23">
        <v>7000</v>
      </c>
      <c r="K8" s="26"/>
    </row>
    <row r="9" spans="1:11" x14ac:dyDescent="0.35">
      <c r="A9" s="16" t="s">
        <v>11</v>
      </c>
      <c r="B9" s="20">
        <v>76000</v>
      </c>
      <c r="C9" s="20">
        <v>90000</v>
      </c>
      <c r="D9" s="21">
        <v>93000</v>
      </c>
      <c r="E9" s="25">
        <v>100000</v>
      </c>
      <c r="F9" s="25">
        <v>105000</v>
      </c>
      <c r="G9" s="25">
        <v>97000</v>
      </c>
      <c r="H9" s="25">
        <v>100000</v>
      </c>
      <c r="I9" s="24">
        <v>93000</v>
      </c>
      <c r="J9" s="23">
        <v>100000</v>
      </c>
      <c r="K9" s="26"/>
    </row>
    <row r="10" spans="1:11" x14ac:dyDescent="0.35">
      <c r="A10" s="16" t="s">
        <v>12</v>
      </c>
      <c r="B10" s="20">
        <v>265000</v>
      </c>
      <c r="C10" s="20">
        <v>280000</v>
      </c>
      <c r="D10" s="21">
        <v>334000</v>
      </c>
      <c r="E10" s="25">
        <v>355000</v>
      </c>
      <c r="F10" s="25">
        <v>390000</v>
      </c>
      <c r="G10" s="25">
        <v>354000</v>
      </c>
      <c r="H10" s="25">
        <v>390000</v>
      </c>
      <c r="I10" s="24">
        <v>365000</v>
      </c>
      <c r="J10" s="23">
        <v>372000</v>
      </c>
      <c r="K10" s="26"/>
    </row>
    <row r="11" spans="1:11" x14ac:dyDescent="0.35">
      <c r="A11" s="16" t="s">
        <v>13</v>
      </c>
      <c r="B11" s="20">
        <v>31000</v>
      </c>
      <c r="C11" s="20">
        <v>35000</v>
      </c>
      <c r="D11" s="21">
        <v>31000</v>
      </c>
      <c r="E11" s="25">
        <v>23000</v>
      </c>
      <c r="F11" s="25">
        <v>25000</v>
      </c>
      <c r="G11" s="25">
        <v>29000</v>
      </c>
      <c r="H11" s="25">
        <v>30000</v>
      </c>
      <c r="I11" s="24">
        <v>28000</v>
      </c>
      <c r="J11" s="23">
        <v>32000</v>
      </c>
      <c r="K11" s="26"/>
    </row>
    <row r="12" spans="1:11" x14ac:dyDescent="0.35">
      <c r="A12" s="16" t="s">
        <v>14</v>
      </c>
      <c r="B12" s="20"/>
      <c r="C12" s="20">
        <v>10000</v>
      </c>
      <c r="D12" s="21">
        <v>93000</v>
      </c>
      <c r="E12" s="25">
        <v>100000</v>
      </c>
      <c r="F12" s="25">
        <v>115000</v>
      </c>
      <c r="G12" s="25">
        <v>112000</v>
      </c>
      <c r="H12" s="25">
        <v>115000</v>
      </c>
      <c r="I12" s="24">
        <v>100000</v>
      </c>
      <c r="J12" s="23">
        <v>115000</v>
      </c>
      <c r="K12" s="26"/>
    </row>
    <row r="13" spans="1:11" x14ac:dyDescent="0.35">
      <c r="A13" s="16" t="s">
        <v>15</v>
      </c>
      <c r="B13" s="20" t="s">
        <v>16</v>
      </c>
      <c r="C13" s="20">
        <v>5000</v>
      </c>
      <c r="D13" s="21">
        <v>21000</v>
      </c>
      <c r="E13" s="25">
        <v>6000</v>
      </c>
      <c r="F13" s="25">
        <v>6000</v>
      </c>
      <c r="G13" s="25">
        <v>1000</v>
      </c>
      <c r="H13" s="25">
        <v>1000</v>
      </c>
      <c r="I13" s="24">
        <v>7000</v>
      </c>
      <c r="J13" s="23">
        <v>1000</v>
      </c>
      <c r="K13" s="26"/>
    </row>
    <row r="14" spans="1:11" ht="15.5" x14ac:dyDescent="0.35">
      <c r="A14" s="27" t="s">
        <v>17</v>
      </c>
      <c r="B14" s="28">
        <f>SUM(B5:B13)</f>
        <v>465000</v>
      </c>
      <c r="C14" s="28">
        <f t="shared" ref="C14:J14" si="0">SUM(C5:C13)</f>
        <v>531000</v>
      </c>
      <c r="D14" s="28">
        <f t="shared" si="0"/>
        <v>746000</v>
      </c>
      <c r="E14" s="28">
        <f t="shared" si="0"/>
        <v>691000</v>
      </c>
      <c r="F14" s="28">
        <f t="shared" si="0"/>
        <v>754000</v>
      </c>
      <c r="G14" s="28">
        <f t="shared" si="0"/>
        <v>731000</v>
      </c>
      <c r="H14" s="28">
        <f t="shared" si="0"/>
        <v>778000</v>
      </c>
      <c r="I14" s="28">
        <f>SUM(I5:I13)</f>
        <v>749000</v>
      </c>
      <c r="J14" s="29">
        <f t="shared" si="0"/>
        <v>774000</v>
      </c>
      <c r="K14" s="30"/>
    </row>
    <row r="15" spans="1:11" x14ac:dyDescent="0.35">
      <c r="A15" s="16"/>
      <c r="B15" s="20"/>
      <c r="C15" s="20"/>
      <c r="D15" s="21"/>
      <c r="E15" s="25"/>
      <c r="F15" s="25"/>
      <c r="G15" s="25"/>
      <c r="H15" s="25"/>
      <c r="J15" s="23"/>
      <c r="K15" s="26"/>
    </row>
    <row r="16" spans="1:11" x14ac:dyDescent="0.35">
      <c r="A16" s="19" t="s">
        <v>18</v>
      </c>
      <c r="B16" s="20"/>
      <c r="C16" s="20"/>
      <c r="D16" s="21"/>
      <c r="E16" s="25"/>
      <c r="F16" s="25"/>
      <c r="G16" s="25"/>
      <c r="H16" s="25"/>
      <c r="J16" s="23"/>
      <c r="K16" s="26"/>
    </row>
    <row r="17" spans="1:12" x14ac:dyDescent="0.35">
      <c r="A17" s="16" t="s">
        <v>19</v>
      </c>
      <c r="B17" s="20">
        <v>-216000</v>
      </c>
      <c r="C17" s="20">
        <v>-225000</v>
      </c>
      <c r="D17" s="21">
        <v>-326000</v>
      </c>
      <c r="E17" s="25">
        <v>-322000</v>
      </c>
      <c r="F17" s="25">
        <v>-340000</v>
      </c>
      <c r="G17" s="25">
        <v>-351000</v>
      </c>
      <c r="H17" s="25">
        <v>-360000</v>
      </c>
      <c r="I17" s="31">
        <v>-357000</v>
      </c>
      <c r="J17" s="23">
        <v>-330000</v>
      </c>
      <c r="K17" s="26"/>
    </row>
    <row r="18" spans="1:12" x14ac:dyDescent="0.35">
      <c r="A18" s="16"/>
      <c r="B18" s="20"/>
      <c r="C18" s="20"/>
      <c r="D18" s="21"/>
      <c r="E18" s="25"/>
      <c r="F18" s="25"/>
      <c r="G18" s="25"/>
      <c r="H18" s="25"/>
      <c r="J18" s="23"/>
      <c r="K18" s="26"/>
    </row>
    <row r="19" spans="1:12" x14ac:dyDescent="0.35">
      <c r="A19" s="16" t="s">
        <v>20</v>
      </c>
      <c r="B19" s="20"/>
      <c r="C19" s="20"/>
      <c r="D19" s="21">
        <v>-52000</v>
      </c>
      <c r="E19" s="25">
        <v>-56000</v>
      </c>
      <c r="F19" s="25">
        <v>-57500</v>
      </c>
      <c r="G19" s="25">
        <v>-58000</v>
      </c>
      <c r="H19" s="25">
        <v>-58000</v>
      </c>
      <c r="I19" s="31">
        <v>-68000</v>
      </c>
      <c r="J19" s="23">
        <v>-60000</v>
      </c>
      <c r="K19" s="26"/>
    </row>
    <row r="20" spans="1:12" x14ac:dyDescent="0.35">
      <c r="A20" s="16" t="s">
        <v>21</v>
      </c>
      <c r="B20" s="20">
        <v>-253000</v>
      </c>
      <c r="C20" s="20">
        <v>-262500</v>
      </c>
      <c r="D20" s="21">
        <v>-300000</v>
      </c>
      <c r="E20" s="20">
        <v>-326000</v>
      </c>
      <c r="F20" s="22">
        <v>-310000</v>
      </c>
      <c r="G20" s="22">
        <v>-299000</v>
      </c>
      <c r="H20" s="22">
        <v>-300000</v>
      </c>
      <c r="I20" s="26">
        <v>-300000</v>
      </c>
      <c r="J20" s="23">
        <v>-300000</v>
      </c>
      <c r="K20" s="24"/>
    </row>
    <row r="21" spans="1:12" x14ac:dyDescent="0.35">
      <c r="A21" s="16"/>
      <c r="B21" s="20"/>
      <c r="C21" s="20"/>
      <c r="D21" s="21"/>
      <c r="E21" s="20"/>
      <c r="F21" s="20"/>
      <c r="G21" s="28"/>
      <c r="H21" s="20"/>
      <c r="J21" s="23"/>
      <c r="K21" s="30"/>
    </row>
    <row r="22" spans="1:12" hidden="1" x14ac:dyDescent="0.35">
      <c r="A22" s="16"/>
      <c r="B22" s="20"/>
      <c r="C22" s="20"/>
      <c r="D22" s="21"/>
      <c r="E22" s="20"/>
      <c r="F22" s="20"/>
      <c r="G22" s="32"/>
      <c r="H22" s="20"/>
      <c r="J22" s="23"/>
      <c r="K22" s="33"/>
    </row>
    <row r="23" spans="1:12" ht="15.5" x14ac:dyDescent="0.35">
      <c r="A23" s="27" t="s">
        <v>22</v>
      </c>
      <c r="B23" s="28">
        <f>SUM(B17:B22)</f>
        <v>-469000</v>
      </c>
      <c r="C23" s="28">
        <f t="shared" ref="C23:J23" si="1">SUM(C17:C22)</f>
        <v>-487500</v>
      </c>
      <c r="D23" s="28">
        <f t="shared" si="1"/>
        <v>-678000</v>
      </c>
      <c r="E23" s="28">
        <f t="shared" si="1"/>
        <v>-704000</v>
      </c>
      <c r="F23" s="28">
        <f t="shared" si="1"/>
        <v>-707500</v>
      </c>
      <c r="G23" s="28">
        <f t="shared" si="1"/>
        <v>-708000</v>
      </c>
      <c r="H23" s="28">
        <f t="shared" si="1"/>
        <v>-718000</v>
      </c>
      <c r="I23" s="28">
        <f>SUM(I17:I22)</f>
        <v>-725000</v>
      </c>
      <c r="J23" s="29">
        <f t="shared" si="1"/>
        <v>-690000</v>
      </c>
      <c r="K23" s="30"/>
      <c r="L23" s="30"/>
    </row>
    <row r="24" spans="1:12" ht="15.5" x14ac:dyDescent="0.35">
      <c r="A24" s="27"/>
      <c r="B24" s="20"/>
      <c r="C24" s="20"/>
      <c r="D24" s="21"/>
      <c r="E24" s="32"/>
      <c r="F24" s="32"/>
      <c r="G24" s="25"/>
      <c r="H24" s="32"/>
      <c r="J24" s="23"/>
      <c r="K24" s="26"/>
    </row>
    <row r="25" spans="1:12" ht="15.5" x14ac:dyDescent="0.35">
      <c r="A25" s="27" t="s">
        <v>23</v>
      </c>
      <c r="B25" s="34">
        <f>+B14+B23</f>
        <v>-4000</v>
      </c>
      <c r="C25" s="34">
        <f t="shared" ref="C25:F25" si="2">+C14+C23</f>
        <v>43500</v>
      </c>
      <c r="D25" s="28">
        <f t="shared" si="2"/>
        <v>68000</v>
      </c>
      <c r="E25" s="35">
        <f t="shared" si="2"/>
        <v>-13000</v>
      </c>
      <c r="F25" s="28">
        <f t="shared" si="2"/>
        <v>46500</v>
      </c>
      <c r="G25" s="28">
        <f>+G14+G23</f>
        <v>23000</v>
      </c>
      <c r="H25" s="28">
        <f t="shared" ref="H25:J25" si="3">+H14+H23</f>
        <v>60000</v>
      </c>
      <c r="I25" s="28">
        <f>+I14+I23</f>
        <v>24000</v>
      </c>
      <c r="J25" s="29">
        <f t="shared" si="3"/>
        <v>84000</v>
      </c>
      <c r="K25" s="26"/>
    </row>
    <row r="26" spans="1:12" x14ac:dyDescent="0.35">
      <c r="A26" s="16"/>
      <c r="B26" s="20"/>
      <c r="C26" s="20"/>
      <c r="D26" s="21"/>
      <c r="E26" s="25"/>
      <c r="F26" s="25"/>
      <c r="G26" s="25"/>
      <c r="H26" s="25"/>
      <c r="J26" s="23"/>
      <c r="K26" s="26"/>
    </row>
    <row r="27" spans="1:12" x14ac:dyDescent="0.35">
      <c r="A27" s="16" t="s">
        <v>24</v>
      </c>
      <c r="B27" s="36">
        <v>-3000</v>
      </c>
      <c r="C27" s="20">
        <v>-3000</v>
      </c>
      <c r="D27" s="21">
        <v>-4000</v>
      </c>
      <c r="E27" s="25">
        <v>-3000</v>
      </c>
      <c r="F27" s="25">
        <v>-6000</v>
      </c>
      <c r="G27" s="25">
        <v>-8000</v>
      </c>
      <c r="H27" s="25">
        <v>-7000</v>
      </c>
      <c r="I27" s="31">
        <v>-5500</v>
      </c>
      <c r="J27" s="23">
        <v>-6000</v>
      </c>
      <c r="K27" s="26"/>
    </row>
    <row r="28" spans="1:12" x14ac:dyDescent="0.35">
      <c r="A28" s="16" t="s">
        <v>25</v>
      </c>
      <c r="B28" s="36">
        <v>0</v>
      </c>
      <c r="C28" s="20">
        <v>0</v>
      </c>
      <c r="D28" s="21">
        <v>-25000</v>
      </c>
      <c r="E28" s="25">
        <v>-20000</v>
      </c>
      <c r="F28" s="25">
        <v>-49000</v>
      </c>
      <c r="G28" s="25">
        <v>-52000</v>
      </c>
      <c r="H28" s="25">
        <v>-52000</v>
      </c>
      <c r="I28" s="31">
        <v>-52000</v>
      </c>
      <c r="J28" s="23">
        <v>-52000</v>
      </c>
      <c r="K28" s="26"/>
    </row>
    <row r="29" spans="1:12" x14ac:dyDescent="0.35">
      <c r="A29" s="16" t="s">
        <v>26</v>
      </c>
      <c r="B29" s="36"/>
      <c r="C29" s="20"/>
      <c r="D29" s="21">
        <v>-3000</v>
      </c>
      <c r="E29" s="25"/>
      <c r="F29" s="25"/>
      <c r="G29" s="25"/>
      <c r="H29" s="25"/>
      <c r="I29" s="31"/>
      <c r="J29" s="23"/>
      <c r="K29" s="26"/>
    </row>
    <row r="30" spans="1:12" x14ac:dyDescent="0.35">
      <c r="A30" s="16" t="s">
        <v>27</v>
      </c>
      <c r="B30" s="36"/>
      <c r="C30" s="20"/>
      <c r="D30" s="21"/>
      <c r="E30" s="25"/>
      <c r="F30" s="25"/>
      <c r="G30" s="25"/>
      <c r="H30" s="25"/>
      <c r="I30" s="31">
        <v>-15000</v>
      </c>
      <c r="J30" s="23"/>
      <c r="K30" s="26"/>
    </row>
    <row r="31" spans="1:12" x14ac:dyDescent="0.35">
      <c r="A31" s="16" t="s">
        <v>28</v>
      </c>
      <c r="B31" s="36">
        <v>-18000</v>
      </c>
      <c r="C31" s="20">
        <v>-20000</v>
      </c>
      <c r="D31" s="21">
        <v>-11000</v>
      </c>
      <c r="E31" s="25">
        <v>-20000</v>
      </c>
      <c r="F31" s="25">
        <v>-50000</v>
      </c>
      <c r="G31" s="25"/>
      <c r="H31" s="25">
        <v>-40000</v>
      </c>
      <c r="I31" s="31">
        <v>-40000</v>
      </c>
      <c r="J31" s="23">
        <v>-10000</v>
      </c>
      <c r="K31" s="26"/>
    </row>
    <row r="32" spans="1:12" x14ac:dyDescent="0.35">
      <c r="A32" s="16" t="s">
        <v>29</v>
      </c>
      <c r="B32" s="36">
        <v>-15000</v>
      </c>
      <c r="C32" s="20">
        <v>-20000</v>
      </c>
      <c r="D32" s="21"/>
      <c r="E32" s="25"/>
      <c r="F32" s="25">
        <v>97000</v>
      </c>
      <c r="G32" s="37">
        <v>97000</v>
      </c>
      <c r="H32" s="25"/>
      <c r="J32" s="23"/>
      <c r="K32" s="38"/>
    </row>
    <row r="33" spans="1:13" x14ac:dyDescent="0.35">
      <c r="A33" s="16"/>
      <c r="B33" s="36"/>
      <c r="C33" s="20"/>
      <c r="D33" s="21"/>
      <c r="E33" s="25"/>
      <c r="F33" s="25"/>
      <c r="G33" s="25"/>
      <c r="H33" s="25"/>
      <c r="J33" s="23"/>
      <c r="K33" s="26"/>
    </row>
    <row r="34" spans="1:13" ht="15.5" x14ac:dyDescent="0.35">
      <c r="A34" s="27" t="s">
        <v>30</v>
      </c>
      <c r="B34" s="39">
        <f>B25+B27+B28+B30+B31+B32</f>
        <v>-40000</v>
      </c>
      <c r="C34" s="39">
        <f t="shared" ref="C34" si="4">C25+C27+C28+C30+C31+C32</f>
        <v>500</v>
      </c>
      <c r="D34" s="37">
        <f>D25+D27+D28+D30+D31+D32+D29</f>
        <v>25000</v>
      </c>
      <c r="E34" s="40">
        <f t="shared" ref="E34" si="5">E25+E27+E28+E30+E31+E32</f>
        <v>-56000</v>
      </c>
      <c r="F34" s="41">
        <f>F25+F27+F28+F30+F31+F32</f>
        <v>38500</v>
      </c>
      <c r="G34" s="41">
        <f>G25+G27+G28+G30+G31+G32</f>
        <v>60000</v>
      </c>
      <c r="H34" s="40">
        <f>H25+H27+H28+H30+H31+H32</f>
        <v>-39000</v>
      </c>
      <c r="I34" s="40">
        <f>I25+I27+I28+I30+I31+I32</f>
        <v>-88500</v>
      </c>
      <c r="J34" s="42">
        <f>J25+J27+J28+J30+J31+J32</f>
        <v>16000</v>
      </c>
      <c r="K34" s="26"/>
      <c r="L34" s="43"/>
    </row>
    <row r="35" spans="1:13" x14ac:dyDescent="0.35">
      <c r="A35" s="16"/>
      <c r="B35" s="36"/>
      <c r="C35" s="20"/>
      <c r="D35" s="21"/>
      <c r="E35" s="25"/>
      <c r="F35" s="25"/>
      <c r="G35" s="25"/>
      <c r="H35" s="25"/>
      <c r="J35" s="23"/>
      <c r="K35" s="26"/>
    </row>
    <row r="36" spans="1:13" x14ac:dyDescent="0.35">
      <c r="A36" s="16" t="s">
        <v>31</v>
      </c>
      <c r="B36" s="36">
        <v>-26666.666666666664</v>
      </c>
      <c r="C36" s="20">
        <v>-32000</v>
      </c>
      <c r="D36" s="21">
        <v>-29000</v>
      </c>
      <c r="E36" s="25">
        <v>-31000</v>
      </c>
      <c r="F36" s="25">
        <v>-31000</v>
      </c>
      <c r="G36" s="40">
        <v>-28000</v>
      </c>
      <c r="H36" s="32">
        <v>-30000</v>
      </c>
      <c r="I36" s="44">
        <v>-35000</v>
      </c>
      <c r="J36" s="23">
        <v>-35000</v>
      </c>
      <c r="K36" s="38"/>
    </row>
    <row r="37" spans="1:13" x14ac:dyDescent="0.35">
      <c r="A37" s="16"/>
      <c r="B37" s="36"/>
      <c r="C37" s="20"/>
      <c r="D37" s="21"/>
      <c r="E37" s="25"/>
      <c r="F37" s="25"/>
      <c r="G37" s="25"/>
      <c r="H37" s="25"/>
      <c r="K37" s="26"/>
    </row>
    <row r="38" spans="1:13" ht="15.5" x14ac:dyDescent="0.35">
      <c r="A38" s="27" t="s">
        <v>32</v>
      </c>
      <c r="B38" s="39">
        <f>+B25+B27+B36</f>
        <v>-33666.666666666664</v>
      </c>
      <c r="C38" s="39">
        <f t="shared" ref="C38" si="6">+C25+C27+C36</f>
        <v>8500</v>
      </c>
      <c r="D38" s="41">
        <f>+D25+D27+D36+D29</f>
        <v>32000</v>
      </c>
      <c r="E38" s="40">
        <f t="shared" ref="E38:H38" si="7">+E25+E27+E36</f>
        <v>-47000</v>
      </c>
      <c r="F38" s="41">
        <f t="shared" si="7"/>
        <v>9500</v>
      </c>
      <c r="G38" s="40">
        <f t="shared" si="7"/>
        <v>-13000</v>
      </c>
      <c r="H38" s="41">
        <f t="shared" si="7"/>
        <v>23000</v>
      </c>
      <c r="I38" s="40">
        <f>+I25+I27+I36+I29</f>
        <v>-16500</v>
      </c>
      <c r="J38" s="42">
        <f>+J25+J27+J36+J29</f>
        <v>43000</v>
      </c>
      <c r="K38" s="45"/>
      <c r="L38" s="43"/>
    </row>
    <row r="39" spans="1:13" hidden="1" x14ac:dyDescent="0.35">
      <c r="A39" s="16"/>
      <c r="B39" s="20"/>
      <c r="C39" s="20"/>
      <c r="D39" s="21"/>
      <c r="E39" s="25"/>
      <c r="F39" s="25"/>
      <c r="G39" s="28"/>
      <c r="H39" s="25"/>
      <c r="K39" s="30"/>
    </row>
    <row r="40" spans="1:13" x14ac:dyDescent="0.35">
      <c r="A40" s="16"/>
      <c r="B40" s="20"/>
      <c r="C40" s="20"/>
      <c r="D40" s="21"/>
      <c r="E40" s="45"/>
      <c r="F40" s="45"/>
      <c r="G40" s="28"/>
      <c r="H40" s="45"/>
      <c r="K40" s="30"/>
    </row>
    <row r="41" spans="1:13" ht="15.5" x14ac:dyDescent="0.35">
      <c r="A41" s="27" t="s">
        <v>33</v>
      </c>
      <c r="B41" s="28">
        <v>51000</v>
      </c>
      <c r="C41" s="28">
        <v>50000</v>
      </c>
      <c r="D41" s="28">
        <v>152000</v>
      </c>
      <c r="E41" s="28">
        <v>60000</v>
      </c>
      <c r="F41" s="28">
        <f>E41+F34</f>
        <v>98500</v>
      </c>
      <c r="G41" s="46">
        <v>152000</v>
      </c>
      <c r="H41" s="28">
        <f>G41+H34</f>
        <v>113000</v>
      </c>
      <c r="I41" s="47">
        <f>G41+I34</f>
        <v>63500</v>
      </c>
      <c r="J41" s="48">
        <f>I41+J34</f>
        <v>79500</v>
      </c>
      <c r="L41" s="43"/>
      <c r="M41" s="43"/>
    </row>
    <row r="42" spans="1:13" ht="15.5" x14ac:dyDescent="0.35">
      <c r="A42" s="27" t="s">
        <v>34</v>
      </c>
      <c r="B42" s="28">
        <v>331000</v>
      </c>
      <c r="C42" s="28">
        <v>311000</v>
      </c>
      <c r="D42" s="28">
        <v>290000</v>
      </c>
      <c r="E42" s="28">
        <f>+D42+E28</f>
        <v>270000</v>
      </c>
      <c r="F42" s="28">
        <f>E42+F28+F32</f>
        <v>318000</v>
      </c>
      <c r="G42" s="49">
        <f>E42+G28+G32</f>
        <v>315000</v>
      </c>
      <c r="H42" s="28">
        <f>G42+H28+H32</f>
        <v>263000</v>
      </c>
      <c r="I42" s="28">
        <f>H42+I28+I32</f>
        <v>211000</v>
      </c>
      <c r="J42" s="29">
        <f>I42+J28+J32</f>
        <v>159000</v>
      </c>
    </row>
    <row r="43" spans="1:13" x14ac:dyDescent="0.35">
      <c r="G43" s="28"/>
    </row>
    <row r="44" spans="1:13" x14ac:dyDescent="0.35">
      <c r="G44" s="28"/>
    </row>
    <row r="45" spans="1:13" x14ac:dyDescent="0.35">
      <c r="G45" s="4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BUDJETTI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Aspegren Johan, Oy Autoliike Nystedt Bila</dc:creator>
  <cp:lastModifiedBy>Aspegren Johan, Oy Autoliike Nystedt Bila</cp:lastModifiedBy>
  <dcterms:created xsi:type="dcterms:W3CDTF">2024-11-04T13:36:05Z</dcterms:created>
  <dcterms:modified xsi:type="dcterms:W3CDTF">2024-11-05T19:15:47Z</dcterms:modified>
</cp:coreProperties>
</file>